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HUE HUE\2024-2025\CÔNG KHAI THÁNG 6-2024\"/>
    </mc:Choice>
  </mc:AlternateContent>
  <bookViews>
    <workbookView xWindow="-120" yWindow="-120" windowWidth="15600" windowHeight="11760"/>
  </bookViews>
  <sheets>
    <sheet name="Biểu công khai TC" sheetId="6" r:id="rId1"/>
  </sheets>
  <definedNames>
    <definedName name="_xlnm.Print_Titles" localSheetId="0">'Biểu công khai TC'!$7:$7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D10" i="6"/>
  <c r="D13" i="6" l="1"/>
  <c r="D26" i="6"/>
  <c r="D34" i="6"/>
  <c r="D33" i="6"/>
  <c r="D32" i="6"/>
  <c r="E48" i="6"/>
  <c r="D55" i="6"/>
  <c r="D43" i="6"/>
  <c r="D42" i="6"/>
  <c r="C58" i="6" l="1"/>
  <c r="E57" i="6"/>
  <c r="E52" i="6"/>
  <c r="D40" i="6"/>
  <c r="D31" i="6"/>
  <c r="D58" i="6" l="1"/>
  <c r="E37" i="6"/>
  <c r="E23" i="6"/>
  <c r="E19" i="6"/>
  <c r="E44" i="6" l="1"/>
  <c r="E28" i="6"/>
  <c r="E58" i="6" l="1"/>
</calcChain>
</file>

<file path=xl/sharedStrings.xml><?xml version="1.0" encoding="utf-8"?>
<sst xmlns="http://schemas.openxmlformats.org/spreadsheetml/2006/main" count="67" uniqueCount="56">
  <si>
    <t>THÔNG BÁO</t>
  </si>
  <si>
    <t xml:space="preserve">           (Theo Thông tư số 36/2017/TT-BGDĐT ngày 28 tháng 12 năm 2017 của Bộ GD - ĐT)</t>
  </si>
  <si>
    <t>TT</t>
  </si>
  <si>
    <r>
      <t>Di</t>
    </r>
    <r>
      <rPr>
        <b/>
        <sz val="12"/>
        <rFont val="Times New Roman"/>
        <family val="1"/>
      </rPr>
      <t>ễ</t>
    </r>
    <r>
      <rPr>
        <b/>
        <sz val="12"/>
        <rFont val=".VnTime"/>
        <family val="2"/>
      </rPr>
      <t>n gi</t>
    </r>
    <r>
      <rPr>
        <b/>
        <sz val="12"/>
        <rFont val="Times New Roman"/>
        <family val="1"/>
      </rPr>
      <t>ả</t>
    </r>
    <r>
      <rPr>
        <b/>
        <sz val="12"/>
        <rFont val=".VnTime"/>
        <family val="2"/>
      </rPr>
      <t>i</t>
    </r>
  </si>
  <si>
    <t>Thu</t>
  </si>
  <si>
    <t>Chi</t>
  </si>
  <si>
    <r>
      <t>T</t>
    </r>
    <r>
      <rPr>
        <b/>
        <sz val="12"/>
        <color indexed="8"/>
        <rFont val="Times New Roman"/>
        <family val="1"/>
      </rPr>
      <t>ồ</t>
    </r>
    <r>
      <rPr>
        <b/>
        <sz val="12"/>
        <color indexed="8"/>
        <rFont val=".VnTime"/>
        <family val="2"/>
      </rPr>
      <t>n</t>
    </r>
  </si>
  <si>
    <t>* THU - CHI</t>
  </si>
  <si>
    <t>Tiền BHYT học sinh:</t>
  </si>
  <si>
    <t>Tiền phục vụ bán trú:</t>
  </si>
  <si>
    <t>Tiền cơ sở vật chất bán trú:</t>
  </si>
  <si>
    <t>Tæng céng</t>
  </si>
  <si>
    <t xml:space="preserve">* CHI: </t>
  </si>
  <si>
    <t>Tiền nước uống học sinh</t>
  </si>
  <si>
    <t xml:space="preserve"> + Nộp tiền phần mềm GD KNS Poki </t>
  </si>
  <si>
    <t xml:space="preserve"> + Chi trả tiền mua nước lọc đóng bình cho HS + mua bù vỏ bình, van vòi do bị hỏng</t>
  </si>
  <si>
    <t>TRƯỜNG TIỂU HỌC XUÂN NGỌC</t>
  </si>
  <si>
    <t>ĐVT: đồng</t>
  </si>
  <si>
    <t xml:space="preserve"> + Chi trả tiền thuê người vận chuyển bình nước uống lên các lớp học</t>
  </si>
  <si>
    <t xml:space="preserve">* CHI: Chi tiền quản sinh, CBQL, GV, NV phụ trách HS ăn bán trú </t>
  </si>
  <si>
    <t xml:space="preserve"> + Chi tiền cho giáo viên trực tiếp giảng dạy, CBQL, NV, người phụ trách….</t>
  </si>
  <si>
    <t>Tiền suất ăn bán trú:</t>
  </si>
  <si>
    <t xml:space="preserve">* THU: Thu tiền ăn bán trú của GV, HS </t>
  </si>
  <si>
    <t xml:space="preserve">* THU: Thu tiền phục vụ bán trú </t>
  </si>
  <si>
    <t xml:space="preserve">* THU: Thu tiền nước uống của HS </t>
  </si>
  <si>
    <t>Chi mua bổ sung chăn, gối cho HS bán trú</t>
  </si>
  <si>
    <t>Dịch vụ vệ sinh lớp học, nhà vệ sinh học sinh…..</t>
  </si>
  <si>
    <t>* THU: Dịch vụ vệ sinh lớp học, nhà vệ sinh học sinh…..</t>
  </si>
  <si>
    <t xml:space="preserve"> + Chi nộp tiền phí thu gom rác các tháng</t>
  </si>
  <si>
    <t>Hoa hồng, CSSK ban đầu BHYT học sinh</t>
  </si>
  <si>
    <t xml:space="preserve">*CHI: </t>
  </si>
  <si>
    <t xml:space="preserve"> + Hoa hồng BHYT học sinh</t>
  </si>
  <si>
    <t>Đoàn Thị Vũ Dung              Trần Thị Kim Huế</t>
  </si>
  <si>
    <t xml:space="preserve">* CHI: Chi trả tiền mua suất ăn của HS và GV </t>
  </si>
  <si>
    <t>* THU: Mua sắm, bổ sung đồ đùng lớp bán trú</t>
  </si>
  <si>
    <t>NGƯỜI LẬP</t>
  </si>
  <si>
    <t>Đoàn Thị Vũ Dung</t>
  </si>
  <si>
    <t>CÔNG KHAI  CÁC KHOẢN THU - CHI NĂM HỌC 2023 - 2024</t>
  </si>
  <si>
    <t>Kinh phí tổ chức GD kỹ năng sống và các hoạt động giáo dục ngoài giờ chính khóa năm học 2023-2024</t>
  </si>
  <si>
    <t>* THU: Thu kinh phí tổ chức GD kỹ năng sống và các hoạt động GD ngoài giờ chính khóa năm học 2023-2024</t>
  </si>
  <si>
    <t>Xuân Ngọc, ngày 10 tháng 6 năm 2024</t>
  </si>
  <si>
    <t xml:space="preserve"> + Chi trả tiền mua khay, cốc uống nước cho HS các lớp….</t>
  </si>
  <si>
    <t>*THU: Rút tiền Hoa hồng học sinh nhập quỹ</t>
  </si>
  <si>
    <t>Tiền Bảo việt:</t>
  </si>
  <si>
    <t>* THU: Thu tiền Bảo việt</t>
  </si>
  <si>
    <t>* THU: Thu tiền BHYT HS có thời hạn thẻ từ T10/2023 -  T12/2024</t>
  </si>
  <si>
    <t>* CHI: Nộp BHYT HS có thời hạn thẻ từ T10/2023 -  T12/2024 về BHXH huyện Xuân Trường</t>
  </si>
  <si>
    <t>* CHI: Nộp Bảo việt  về cơ quan Bảo Việt Nam Định</t>
  </si>
  <si>
    <t xml:space="preserve"> + Chi thuê người quét các phòng học</t>
  </si>
  <si>
    <t xml:space="preserve"> + Chi thuê người dọn nhà vệ sinh học sinh </t>
  </si>
  <si>
    <t xml:space="preserve"> + Chi mua giấy vệ sinh….</t>
  </si>
  <si>
    <t xml:space="preserve"> + Chi mua chổi, dễ, dụng cụ vệ sinh các lớp…</t>
  </si>
  <si>
    <t xml:space="preserve"> + Chi 15% tăng cường CSVC (mua gói hóa đơn điện tử, đồ trải nghiệm cho HS, sửa chữa điện lớp học, mua bàn ghế HS, trả tiền điện thắp sáng, nước sạch...)</t>
  </si>
  <si>
    <t xml:space="preserve"> + Nộp 2% tiền thuế </t>
  </si>
  <si>
    <t xml:space="preserve">        KẾ TOÁN                           HIỆU TRƯỞNG</t>
  </si>
  <si>
    <t>UBND HUYỆN XUÂN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</si>
</sst>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family val="2"/>
    </font>
    <font>
      <i/>
      <sz val="10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b/>
      <sz val="13"/>
      <name val=".VnTime"/>
      <family val="2"/>
    </font>
    <font>
      <b/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2"/>
      <name val=".VnTime"/>
      <family val="2"/>
    </font>
    <font>
      <b/>
      <sz val="12"/>
      <color indexed="8"/>
      <name val=".VnTime"/>
      <family val="2"/>
    </font>
    <font>
      <b/>
      <sz val="12"/>
      <color indexed="8"/>
      <name val="Times New Roman"/>
      <family val="1"/>
    </font>
    <font>
      <b/>
      <sz val="12"/>
      <color indexed="8"/>
      <name val=".VnTime"/>
      <family val="2"/>
    </font>
    <font>
      <i/>
      <sz val="14"/>
      <name val="Times New Roman"/>
      <family val="1"/>
    </font>
    <font>
      <sz val="8"/>
      <name val="Arial"/>
      <family val="2"/>
    </font>
    <font>
      <b/>
      <sz val="13"/>
      <name val="Times New Roman"/>
      <family val="1"/>
      <charset val="163"/>
    </font>
    <font>
      <sz val="14"/>
      <color rgb="FFFF0000"/>
      <name val="Arial"/>
      <family val="2"/>
    </font>
    <font>
      <b/>
      <sz val="11"/>
      <color theme="1"/>
      <name val=".VnTime"/>
      <family val="2"/>
    </font>
    <font>
      <b/>
      <sz val="11"/>
      <color theme="1"/>
      <name val="Times New Roman"/>
      <family val="1"/>
    </font>
    <font>
      <sz val="11"/>
      <color theme="1"/>
      <name val=".VnTime"/>
      <family val="2"/>
    </font>
    <font>
      <sz val="11"/>
      <color theme="1"/>
      <name val="Times New Roman"/>
      <family val="1"/>
    </font>
    <font>
      <b/>
      <sz val="14"/>
      <color theme="1"/>
      <name val=".VnTime"/>
      <family val="2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2" fillId="0" borderId="0" xfId="0" applyNumberFormat="1" applyFont="1"/>
    <xf numFmtId="0" fontId="1" fillId="0" borderId="0" xfId="0" applyFont="1" applyAlignment="1">
      <alignment horizontal="right"/>
    </xf>
    <xf numFmtId="0" fontId="16" fillId="0" borderId="0" xfId="0" applyFont="1"/>
    <xf numFmtId="0" fontId="18" fillId="2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3" fontId="17" fillId="0" borderId="2" xfId="0" quotePrefix="1" applyNumberFormat="1" applyFont="1" applyBorder="1" applyAlignment="1">
      <alignment horizontal="right" vertical="center" wrapText="1"/>
    </xf>
    <xf numFmtId="0" fontId="17" fillId="0" borderId="2" xfId="0" quotePrefix="1" applyFont="1" applyBorder="1" applyAlignment="1">
      <alignment horizontal="righ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7" fillId="0" borderId="1" xfId="0" quotePrefix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</xdr:colOff>
      <xdr:row>2</xdr:row>
      <xdr:rowOff>6350</xdr:rowOff>
    </xdr:from>
    <xdr:to>
      <xdr:col>1</xdr:col>
      <xdr:colOff>1572696</xdr:colOff>
      <xdr:row>2</xdr:row>
      <xdr:rowOff>6350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3B97B38-A085-465A-9B61-FFD0FFB8A504}"/>
            </a:ext>
          </a:extLst>
        </xdr:cNvPr>
        <xdr:cNvCxnSpPr/>
      </xdr:nvCxnSpPr>
      <xdr:spPr>
        <a:xfrm>
          <a:off x="508000" y="485775"/>
          <a:ext cx="1543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466725</xdr:colOff>
      <xdr:row>60</xdr:row>
      <xdr:rowOff>60629</xdr:rowOff>
    </xdr:from>
    <xdr:to>
      <xdr:col>1</xdr:col>
      <xdr:colOff>1409701</xdr:colOff>
      <xdr:row>65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25711454"/>
          <a:ext cx="942976" cy="634696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60</xdr:row>
      <xdr:rowOff>51104</xdr:rowOff>
    </xdr:from>
    <xdr:to>
      <xdr:col>3</xdr:col>
      <xdr:colOff>76201</xdr:colOff>
      <xdr:row>65</xdr:row>
      <xdr:rowOff>171450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5701929"/>
          <a:ext cx="942976" cy="634696"/>
        </a:xfrm>
        <a:prstGeom prst="rect">
          <a:avLst/>
        </a:prstGeom>
      </xdr:spPr>
    </xdr:pic>
    <xdr:clientData/>
  </xdr:twoCellAnchor>
  <xdr:twoCellAnchor editAs="oneCell">
    <xdr:from>
      <xdr:col>3</xdr:col>
      <xdr:colOff>670561</xdr:colOff>
      <xdr:row>59</xdr:row>
      <xdr:rowOff>159460</xdr:rowOff>
    </xdr:from>
    <xdr:to>
      <xdr:col>4</xdr:col>
      <xdr:colOff>877749</xdr:colOff>
      <xdr:row>65</xdr:row>
      <xdr:rowOff>249556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21" y="25937920"/>
          <a:ext cx="1479728" cy="905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zoomScaleSheetLayoutView="100" workbookViewId="0">
      <selection activeCell="G75" sqref="G75"/>
    </sheetView>
  </sheetViews>
  <sheetFormatPr defaultRowHeight="13.2" x14ac:dyDescent="0.25"/>
  <cols>
    <col min="1" max="1" width="6.88671875" customWidth="1"/>
    <col min="2" max="2" width="36.44140625" customWidth="1"/>
    <col min="3" max="3" width="17" customWidth="1"/>
    <col min="4" max="4" width="18.5546875" customWidth="1"/>
    <col min="5" max="5" width="16" customWidth="1"/>
    <col min="6" max="6" width="29.109375" customWidth="1"/>
    <col min="7" max="7" width="31.44140625" customWidth="1"/>
  </cols>
  <sheetData>
    <row r="1" spans="1:10" ht="15.6" x14ac:dyDescent="0.3">
      <c r="A1" s="38" t="s">
        <v>55</v>
      </c>
      <c r="B1" s="38"/>
      <c r="C1" s="6"/>
      <c r="D1" s="4"/>
      <c r="E1" s="4"/>
    </row>
    <row r="2" spans="1:10" s="1" customFormat="1" ht="18" customHeight="1" x14ac:dyDescent="0.3">
      <c r="A2" s="38" t="s">
        <v>16</v>
      </c>
      <c r="B2" s="39"/>
      <c r="C2" s="39"/>
      <c r="D2" s="39"/>
      <c r="E2" s="39"/>
    </row>
    <row r="3" spans="1:10" ht="19.2" customHeight="1" x14ac:dyDescent="0.3">
      <c r="A3" s="40" t="s">
        <v>0</v>
      </c>
      <c r="B3" s="40"/>
      <c r="C3" s="40"/>
      <c r="D3" s="40"/>
      <c r="E3" s="40"/>
    </row>
    <row r="4" spans="1:10" ht="22.2" customHeight="1" x14ac:dyDescent="0.3">
      <c r="A4" s="40" t="s">
        <v>37</v>
      </c>
      <c r="B4" s="40"/>
      <c r="C4" s="40"/>
      <c r="D4" s="40"/>
      <c r="E4" s="40"/>
    </row>
    <row r="5" spans="1:10" ht="21" customHeight="1" x14ac:dyDescent="0.3">
      <c r="A5" s="30" t="s">
        <v>1</v>
      </c>
      <c r="B5" s="30"/>
      <c r="C5" s="30"/>
      <c r="D5" s="30"/>
      <c r="E5" s="30"/>
    </row>
    <row r="6" spans="1:10" ht="19.95" customHeight="1" x14ac:dyDescent="0.25">
      <c r="A6" s="7"/>
      <c r="B6" s="7"/>
      <c r="C6" s="7"/>
      <c r="D6" s="7"/>
      <c r="E6" s="12" t="s">
        <v>17</v>
      </c>
    </row>
    <row r="7" spans="1:10" s="2" customFormat="1" ht="25.95" customHeight="1" x14ac:dyDescent="0.25">
      <c r="A7" s="8" t="s">
        <v>2</v>
      </c>
      <c r="B7" s="8" t="s">
        <v>3</v>
      </c>
      <c r="C7" s="9" t="s">
        <v>4</v>
      </c>
      <c r="D7" s="9" t="s">
        <v>5</v>
      </c>
      <c r="E7" s="10" t="s">
        <v>6</v>
      </c>
    </row>
    <row r="8" spans="1:10" s="3" customFormat="1" ht="57" customHeight="1" x14ac:dyDescent="0.3">
      <c r="A8" s="31">
        <v>1</v>
      </c>
      <c r="B8" s="14" t="s">
        <v>38</v>
      </c>
      <c r="C8" s="15"/>
      <c r="D8" s="15"/>
      <c r="E8" s="16"/>
    </row>
    <row r="9" spans="1:10" s="3" customFormat="1" ht="51.75" customHeight="1" x14ac:dyDescent="0.3">
      <c r="A9" s="32"/>
      <c r="B9" s="14" t="s">
        <v>39</v>
      </c>
      <c r="C9" s="17">
        <v>685548400</v>
      </c>
      <c r="D9" s="15"/>
      <c r="E9" s="16"/>
      <c r="F9" s="11"/>
    </row>
    <row r="10" spans="1:10" s="3" customFormat="1" ht="22.95" customHeight="1" x14ac:dyDescent="0.3">
      <c r="A10" s="33"/>
      <c r="B10" s="14" t="s">
        <v>12</v>
      </c>
      <c r="C10" s="15"/>
      <c r="D10" s="17">
        <f>D11+D12+D13+D14</f>
        <v>685548400</v>
      </c>
      <c r="E10" s="16"/>
    </row>
    <row r="11" spans="1:10" s="3" customFormat="1" ht="37.5" customHeight="1" x14ac:dyDescent="0.3">
      <c r="A11" s="33"/>
      <c r="B11" s="18" t="s">
        <v>20</v>
      </c>
      <c r="C11" s="15"/>
      <c r="D11" s="15">
        <v>487786780</v>
      </c>
      <c r="E11" s="16"/>
      <c r="G11" s="11">
        <f>(68584320*4)+69880320+52789660+70148280+70303600+37711240+98640000+11737620</f>
        <v>685548000</v>
      </c>
    </row>
    <row r="12" spans="1:10" s="3" customFormat="1" ht="60" customHeight="1" x14ac:dyDescent="0.3">
      <c r="A12" s="33"/>
      <c r="B12" s="27" t="s">
        <v>52</v>
      </c>
      <c r="C12" s="15"/>
      <c r="D12" s="15">
        <v>87384000</v>
      </c>
      <c r="E12" s="16"/>
      <c r="G12" s="11"/>
      <c r="J12" s="11"/>
    </row>
    <row r="13" spans="1:10" s="3" customFormat="1" ht="33" customHeight="1" x14ac:dyDescent="0.3">
      <c r="A13" s="33"/>
      <c r="B13" s="18" t="s">
        <v>14</v>
      </c>
      <c r="C13" s="15"/>
      <c r="D13" s="15">
        <f>51840000+46800000</f>
        <v>98640000</v>
      </c>
      <c r="E13" s="16"/>
      <c r="G13" s="11"/>
      <c r="J13" s="11"/>
    </row>
    <row r="14" spans="1:10" s="3" customFormat="1" ht="34.5" customHeight="1" x14ac:dyDescent="0.3">
      <c r="A14" s="33"/>
      <c r="B14" s="18" t="s">
        <v>53</v>
      </c>
      <c r="C14" s="15"/>
      <c r="D14" s="15">
        <v>11737620</v>
      </c>
      <c r="E14" s="16"/>
      <c r="F14" s="11"/>
    </row>
    <row r="15" spans="1:10" s="3" customFormat="1" ht="24" customHeight="1" x14ac:dyDescent="0.3">
      <c r="A15" s="34"/>
      <c r="B15" s="14" t="s">
        <v>7</v>
      </c>
      <c r="C15" s="15"/>
      <c r="D15" s="17"/>
      <c r="E15" s="17">
        <v>0</v>
      </c>
    </row>
    <row r="16" spans="1:10" s="13" customFormat="1" ht="30.6" customHeight="1" x14ac:dyDescent="0.3">
      <c r="A16" s="31">
        <v>2</v>
      </c>
      <c r="B16" s="14" t="s">
        <v>21</v>
      </c>
      <c r="C16" s="15"/>
      <c r="D16" s="15"/>
      <c r="E16" s="16"/>
    </row>
    <row r="17" spans="1:6" s="3" customFormat="1" ht="35.4" customHeight="1" x14ac:dyDescent="0.3">
      <c r="A17" s="32"/>
      <c r="B17" s="14" t="s">
        <v>22</v>
      </c>
      <c r="C17" s="17">
        <v>508935000</v>
      </c>
      <c r="D17" s="15"/>
      <c r="E17" s="16"/>
    </row>
    <row r="18" spans="1:6" s="3" customFormat="1" ht="36" customHeight="1" x14ac:dyDescent="0.3">
      <c r="A18" s="32"/>
      <c r="B18" s="14" t="s">
        <v>33</v>
      </c>
      <c r="C18" s="15"/>
      <c r="D18" s="17">
        <v>508935000</v>
      </c>
      <c r="E18" s="16"/>
    </row>
    <row r="19" spans="1:6" s="3" customFormat="1" ht="22.2" customHeight="1" x14ac:dyDescent="0.3">
      <c r="A19" s="34"/>
      <c r="B19" s="14" t="s">
        <v>7</v>
      </c>
      <c r="C19" s="15"/>
      <c r="D19" s="15"/>
      <c r="E19" s="17">
        <f>C17-D18</f>
        <v>0</v>
      </c>
    </row>
    <row r="20" spans="1:6" s="13" customFormat="1" ht="23.4" customHeight="1" x14ac:dyDescent="0.3">
      <c r="A20" s="31">
        <v>3</v>
      </c>
      <c r="B20" s="14" t="s">
        <v>9</v>
      </c>
      <c r="C20" s="15"/>
      <c r="D20" s="15"/>
      <c r="E20" s="16"/>
    </row>
    <row r="21" spans="1:6" s="3" customFormat="1" ht="33" customHeight="1" x14ac:dyDescent="0.3">
      <c r="A21" s="32"/>
      <c r="B21" s="14" t="s">
        <v>23</v>
      </c>
      <c r="C21" s="17">
        <v>139566000</v>
      </c>
      <c r="D21" s="15"/>
      <c r="E21" s="16"/>
    </row>
    <row r="22" spans="1:6" s="3" customFormat="1" ht="30" customHeight="1" x14ac:dyDescent="0.3">
      <c r="A22" s="32"/>
      <c r="B22" s="14" t="s">
        <v>19</v>
      </c>
      <c r="C22" s="15"/>
      <c r="D22" s="17">
        <v>139566000</v>
      </c>
      <c r="E22" s="16"/>
    </row>
    <row r="23" spans="1:6" s="3" customFormat="1" ht="22.2" customHeight="1" x14ac:dyDescent="0.3">
      <c r="A23" s="34"/>
      <c r="B23" s="14" t="s">
        <v>7</v>
      </c>
      <c r="C23" s="15"/>
      <c r="D23" s="15"/>
      <c r="E23" s="17">
        <f>C21-D22</f>
        <v>0</v>
      </c>
    </row>
    <row r="24" spans="1:6" s="13" customFormat="1" ht="21.75" customHeight="1" x14ac:dyDescent="0.3">
      <c r="A24" s="45">
        <v>4</v>
      </c>
      <c r="B24" s="14" t="s">
        <v>10</v>
      </c>
      <c r="C24" s="15"/>
      <c r="D24" s="15"/>
      <c r="E24" s="16"/>
    </row>
    <row r="25" spans="1:6" s="3" customFormat="1" ht="31.5" customHeight="1" x14ac:dyDescent="0.3">
      <c r="A25" s="45"/>
      <c r="B25" s="14" t="s">
        <v>34</v>
      </c>
      <c r="C25" s="17">
        <v>6600000</v>
      </c>
      <c r="D25" s="15"/>
      <c r="E25" s="16"/>
    </row>
    <row r="26" spans="1:6" s="3" customFormat="1" ht="24.75" customHeight="1" x14ac:dyDescent="0.3">
      <c r="A26" s="45"/>
      <c r="B26" s="14" t="s">
        <v>12</v>
      </c>
      <c r="C26" s="15"/>
      <c r="D26" s="17">
        <f>D27</f>
        <v>6600000</v>
      </c>
      <c r="E26" s="16"/>
    </row>
    <row r="27" spans="1:6" s="3" customFormat="1" ht="28.5" customHeight="1" x14ac:dyDescent="0.3">
      <c r="A27" s="45"/>
      <c r="B27" s="18" t="s">
        <v>25</v>
      </c>
      <c r="C27" s="15"/>
      <c r="D27" s="15">
        <v>6600000</v>
      </c>
      <c r="E27" s="16"/>
    </row>
    <row r="28" spans="1:6" s="3" customFormat="1" ht="24" customHeight="1" x14ac:dyDescent="0.3">
      <c r="A28" s="45"/>
      <c r="B28" s="14" t="s">
        <v>7</v>
      </c>
      <c r="C28" s="15"/>
      <c r="D28" s="15"/>
      <c r="E28" s="17">
        <f>C25-D26</f>
        <v>0</v>
      </c>
    </row>
    <row r="29" spans="1:6" s="13" customFormat="1" ht="29.4" customHeight="1" x14ac:dyDescent="0.3">
      <c r="A29" s="35">
        <v>5</v>
      </c>
      <c r="B29" s="19" t="s">
        <v>26</v>
      </c>
      <c r="C29" s="15"/>
      <c r="D29" s="15"/>
      <c r="E29" s="20"/>
    </row>
    <row r="30" spans="1:6" s="3" customFormat="1" ht="35.4" customHeight="1" x14ac:dyDescent="0.3">
      <c r="A30" s="36"/>
      <c r="B30" s="14" t="s">
        <v>27</v>
      </c>
      <c r="C30" s="21">
        <v>120438000</v>
      </c>
      <c r="D30" s="21"/>
      <c r="E30" s="22"/>
    </row>
    <row r="31" spans="1:6" s="3" customFormat="1" ht="23.4" customHeight="1" x14ac:dyDescent="0.3">
      <c r="A31" s="36"/>
      <c r="B31" s="14" t="s">
        <v>12</v>
      </c>
      <c r="C31" s="21"/>
      <c r="D31" s="21">
        <f>D32+D33+D34+D35+D36</f>
        <v>120438000</v>
      </c>
      <c r="E31" s="22"/>
      <c r="F31" s="11"/>
    </row>
    <row r="32" spans="1:6" s="3" customFormat="1" ht="43.95" customHeight="1" x14ac:dyDescent="0.3">
      <c r="A32" s="36"/>
      <c r="B32" s="18" t="s">
        <v>48</v>
      </c>
      <c r="C32" s="23"/>
      <c r="D32" s="23">
        <f>4600000*10</f>
        <v>46000000</v>
      </c>
      <c r="E32" s="24"/>
    </row>
    <row r="33" spans="1:5" s="3" customFormat="1" ht="43.95" customHeight="1" x14ac:dyDescent="0.3">
      <c r="A33" s="36"/>
      <c r="B33" s="18" t="s">
        <v>49</v>
      </c>
      <c r="C33" s="23"/>
      <c r="D33" s="23">
        <f>3500000*10</f>
        <v>35000000</v>
      </c>
      <c r="E33" s="24"/>
    </row>
    <row r="34" spans="1:5" s="3" customFormat="1" ht="43.95" customHeight="1" x14ac:dyDescent="0.3">
      <c r="A34" s="36"/>
      <c r="B34" s="18" t="s">
        <v>51</v>
      </c>
      <c r="C34" s="23"/>
      <c r="D34" s="23">
        <f>15160000+17710000+72000</f>
        <v>32942000</v>
      </c>
      <c r="E34" s="24"/>
    </row>
    <row r="35" spans="1:5" s="3" customFormat="1" ht="40.950000000000003" customHeight="1" x14ac:dyDescent="0.3">
      <c r="A35" s="36"/>
      <c r="B35" s="18" t="s">
        <v>28</v>
      </c>
      <c r="C35" s="23"/>
      <c r="D35" s="23">
        <v>4000000</v>
      </c>
      <c r="E35" s="22"/>
    </row>
    <row r="36" spans="1:5" s="3" customFormat="1" ht="40.950000000000003" customHeight="1" x14ac:dyDescent="0.3">
      <c r="A36" s="36"/>
      <c r="B36" s="18" t="s">
        <v>50</v>
      </c>
      <c r="C36" s="23"/>
      <c r="D36" s="23">
        <v>2496000</v>
      </c>
      <c r="E36" s="22"/>
    </row>
    <row r="37" spans="1:5" s="3" customFormat="1" ht="34.950000000000003" customHeight="1" x14ac:dyDescent="0.3">
      <c r="A37" s="37"/>
      <c r="B37" s="14" t="s">
        <v>7</v>
      </c>
      <c r="C37" s="23"/>
      <c r="D37" s="23"/>
      <c r="E37" s="25">
        <f>C30-D31</f>
        <v>0</v>
      </c>
    </row>
    <row r="38" spans="1:5" s="13" customFormat="1" ht="28.2" customHeight="1" x14ac:dyDescent="0.3">
      <c r="A38" s="35">
        <v>6</v>
      </c>
      <c r="B38" s="19" t="s">
        <v>13</v>
      </c>
      <c r="C38" s="15"/>
      <c r="D38" s="15"/>
      <c r="E38" s="20"/>
    </row>
    <row r="39" spans="1:5" s="3" customFormat="1" ht="36.75" customHeight="1" x14ac:dyDescent="0.3">
      <c r="A39" s="36"/>
      <c r="B39" s="14" t="s">
        <v>24</v>
      </c>
      <c r="C39" s="21">
        <v>66910000</v>
      </c>
      <c r="D39" s="21"/>
      <c r="E39" s="22"/>
    </row>
    <row r="40" spans="1:5" s="3" customFormat="1" ht="32.25" customHeight="1" x14ac:dyDescent="0.3">
      <c r="A40" s="36"/>
      <c r="B40" s="14" t="s">
        <v>12</v>
      </c>
      <c r="C40" s="21"/>
      <c r="D40" s="21">
        <f>D41+D42+D43</f>
        <v>66910000</v>
      </c>
      <c r="E40" s="22"/>
    </row>
    <row r="41" spans="1:5" s="3" customFormat="1" ht="54.6" customHeight="1" x14ac:dyDescent="0.3">
      <c r="A41" s="36"/>
      <c r="B41" s="18" t="s">
        <v>41</v>
      </c>
      <c r="C41" s="23"/>
      <c r="D41" s="23">
        <v>4400000</v>
      </c>
      <c r="E41" s="22"/>
    </row>
    <row r="42" spans="1:5" s="3" customFormat="1" ht="54.6" customHeight="1" x14ac:dyDescent="0.3">
      <c r="A42" s="36"/>
      <c r="B42" s="18" t="s">
        <v>15</v>
      </c>
      <c r="C42" s="23"/>
      <c r="D42" s="23">
        <f>26520000+30990000</f>
        <v>57510000</v>
      </c>
      <c r="E42" s="22"/>
    </row>
    <row r="43" spans="1:5" s="3" customFormat="1" ht="54.6" customHeight="1" x14ac:dyDescent="0.3">
      <c r="A43" s="36"/>
      <c r="B43" s="18" t="s">
        <v>18</v>
      </c>
      <c r="C43" s="23"/>
      <c r="D43" s="23">
        <f>500000*10</f>
        <v>5000000</v>
      </c>
      <c r="E43" s="22"/>
    </row>
    <row r="44" spans="1:5" s="3" customFormat="1" ht="36" customHeight="1" x14ac:dyDescent="0.3">
      <c r="A44" s="37"/>
      <c r="B44" s="14" t="s">
        <v>7</v>
      </c>
      <c r="C44" s="23"/>
      <c r="D44" s="23"/>
      <c r="E44" s="25">
        <f>C39-D40</f>
        <v>0</v>
      </c>
    </row>
    <row r="45" spans="1:5" s="3" customFormat="1" ht="36.75" customHeight="1" x14ac:dyDescent="0.3">
      <c r="A45" s="31">
        <v>7</v>
      </c>
      <c r="B45" s="14" t="s">
        <v>8</v>
      </c>
      <c r="C45" s="15"/>
      <c r="D45" s="15"/>
      <c r="E45" s="16"/>
    </row>
    <row r="46" spans="1:5" s="3" customFormat="1" ht="39.75" customHeight="1" x14ac:dyDescent="0.3">
      <c r="A46" s="32"/>
      <c r="B46" s="14" t="s">
        <v>45</v>
      </c>
      <c r="C46" s="17">
        <v>468852300</v>
      </c>
      <c r="D46" s="15"/>
      <c r="E46" s="16"/>
    </row>
    <row r="47" spans="1:5" s="3" customFormat="1" ht="58.5" customHeight="1" x14ac:dyDescent="0.3">
      <c r="A47" s="32"/>
      <c r="B47" s="14" t="s">
        <v>46</v>
      </c>
      <c r="C47" s="15"/>
      <c r="D47" s="17">
        <v>468852300</v>
      </c>
      <c r="E47" s="16"/>
    </row>
    <row r="48" spans="1:5" s="3" customFormat="1" ht="37.5" customHeight="1" x14ac:dyDescent="0.3">
      <c r="A48" s="34"/>
      <c r="B48" s="14" t="s">
        <v>7</v>
      </c>
      <c r="C48" s="15"/>
      <c r="D48" s="17"/>
      <c r="E48" s="17">
        <f>C46-D47</f>
        <v>0</v>
      </c>
    </row>
    <row r="49" spans="1:6" s="13" customFormat="1" ht="25.5" customHeight="1" x14ac:dyDescent="0.3">
      <c r="A49" s="31">
        <v>8</v>
      </c>
      <c r="B49" s="14" t="s">
        <v>43</v>
      </c>
      <c r="C49" s="15"/>
      <c r="D49" s="15"/>
      <c r="E49" s="16"/>
    </row>
    <row r="50" spans="1:6" s="3" customFormat="1" ht="50.25" customHeight="1" x14ac:dyDescent="0.3">
      <c r="A50" s="32"/>
      <c r="B50" s="14" t="s">
        <v>44</v>
      </c>
      <c r="C50" s="17">
        <v>17063000</v>
      </c>
      <c r="D50" s="15"/>
      <c r="E50" s="16"/>
      <c r="F50" s="11"/>
    </row>
    <row r="51" spans="1:6" s="3" customFormat="1" ht="62.25" customHeight="1" x14ac:dyDescent="0.3">
      <c r="A51" s="32"/>
      <c r="B51" s="14" t="s">
        <v>47</v>
      </c>
      <c r="C51" s="15"/>
      <c r="D51" s="17">
        <v>17063000</v>
      </c>
      <c r="E51" s="16"/>
    </row>
    <row r="52" spans="1:6" s="3" customFormat="1" ht="31.5" customHeight="1" x14ac:dyDescent="0.3">
      <c r="A52" s="34"/>
      <c r="B52" s="14" t="s">
        <v>7</v>
      </c>
      <c r="C52" s="15"/>
      <c r="D52" s="17"/>
      <c r="E52" s="17">
        <f>C50-D51</f>
        <v>0</v>
      </c>
    </row>
    <row r="53" spans="1:6" s="13" customFormat="1" ht="36.75" customHeight="1" x14ac:dyDescent="0.3">
      <c r="A53" s="35">
        <v>9</v>
      </c>
      <c r="B53" s="14" t="s">
        <v>29</v>
      </c>
      <c r="C53" s="15"/>
      <c r="D53" s="15"/>
      <c r="E53" s="29"/>
    </row>
    <row r="54" spans="1:6" s="3" customFormat="1" ht="42" customHeight="1" x14ac:dyDescent="0.3">
      <c r="A54" s="36"/>
      <c r="B54" s="19" t="s">
        <v>42</v>
      </c>
      <c r="C54" s="21">
        <v>10905667</v>
      </c>
      <c r="D54" s="23"/>
      <c r="E54" s="26"/>
    </row>
    <row r="55" spans="1:6" s="3" customFormat="1" ht="34.950000000000003" customHeight="1" x14ac:dyDescent="0.3">
      <c r="A55" s="36"/>
      <c r="B55" s="19" t="s">
        <v>30</v>
      </c>
      <c r="C55" s="21"/>
      <c r="D55" s="21">
        <f>D56</f>
        <v>10905667</v>
      </c>
      <c r="E55" s="26"/>
    </row>
    <row r="56" spans="1:6" s="3" customFormat="1" ht="34.950000000000003" customHeight="1" x14ac:dyDescent="0.3">
      <c r="A56" s="36"/>
      <c r="B56" s="28" t="s">
        <v>31</v>
      </c>
      <c r="C56" s="21"/>
      <c r="D56" s="23">
        <v>10905667</v>
      </c>
      <c r="E56" s="26"/>
      <c r="F56" s="11"/>
    </row>
    <row r="57" spans="1:6" s="3" customFormat="1" ht="27.75" customHeight="1" x14ac:dyDescent="0.3">
      <c r="A57" s="37"/>
      <c r="B57" s="14" t="s">
        <v>7</v>
      </c>
      <c r="C57" s="23"/>
      <c r="D57" s="23"/>
      <c r="E57" s="25">
        <f>C54-D55</f>
        <v>0</v>
      </c>
    </row>
    <row r="58" spans="1:6" s="3" customFormat="1" ht="30.6" customHeight="1" x14ac:dyDescent="0.3">
      <c r="A58" s="44" t="s">
        <v>11</v>
      </c>
      <c r="B58" s="44"/>
      <c r="C58" s="17">
        <f>SUM(C8:C57)</f>
        <v>2024818367</v>
      </c>
      <c r="D58" s="17">
        <f>D10+D18+D22+D26+D31+D40+D51+D55</f>
        <v>1555966067</v>
      </c>
      <c r="E58" s="17">
        <f>C58-D58</f>
        <v>468852300</v>
      </c>
    </row>
    <row r="59" spans="1:6" s="3" customFormat="1" ht="27.6" customHeight="1" x14ac:dyDescent="0.35">
      <c r="C59" s="43" t="s">
        <v>40</v>
      </c>
      <c r="D59" s="43"/>
      <c r="E59" s="43"/>
    </row>
    <row r="60" spans="1:6" s="4" customFormat="1" ht="22.2" customHeight="1" x14ac:dyDescent="0.3">
      <c r="A60" s="46" t="s">
        <v>35</v>
      </c>
      <c r="B60" s="46"/>
      <c r="C60" s="41" t="s">
        <v>54</v>
      </c>
      <c r="D60" s="41"/>
      <c r="E60" s="41"/>
    </row>
    <row r="63" spans="1:6" ht="2.4" customHeight="1" x14ac:dyDescent="0.25"/>
    <row r="64" spans="1:6" hidden="1" x14ac:dyDescent="0.25"/>
    <row r="66" spans="1:5" s="5" customFormat="1" ht="29.25" customHeight="1" x14ac:dyDescent="0.35">
      <c r="A66" s="42" t="s">
        <v>36</v>
      </c>
      <c r="B66" s="42"/>
      <c r="C66" s="42" t="s">
        <v>32</v>
      </c>
      <c r="D66" s="42"/>
      <c r="E66" s="42"/>
    </row>
    <row r="70" spans="1:5" ht="15" customHeight="1" x14ac:dyDescent="0.25"/>
    <row r="86" hidden="1" x14ac:dyDescent="0.25"/>
  </sheetData>
  <mergeCells count="20">
    <mergeCell ref="C60:E60"/>
    <mergeCell ref="A16:A19"/>
    <mergeCell ref="A66:B66"/>
    <mergeCell ref="C59:E59"/>
    <mergeCell ref="A58:B58"/>
    <mergeCell ref="A20:A23"/>
    <mergeCell ref="A24:A28"/>
    <mergeCell ref="A53:A57"/>
    <mergeCell ref="A60:B60"/>
    <mergeCell ref="C66:E66"/>
    <mergeCell ref="A29:A37"/>
    <mergeCell ref="A49:A52"/>
    <mergeCell ref="A45:A48"/>
    <mergeCell ref="A5:E5"/>
    <mergeCell ref="A8:A15"/>
    <mergeCell ref="A38:A44"/>
    <mergeCell ref="A1:B1"/>
    <mergeCell ref="A2:E2"/>
    <mergeCell ref="A3:E3"/>
    <mergeCell ref="A4:E4"/>
  </mergeCells>
  <phoneticPr fontId="14" type="noConversion"/>
  <pageMargins left="0.47244094488188998" right="0.196850393700787" top="0.31496062992126" bottom="0.196850393700787" header="0.511811023622047" footer="0.51181102362204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công khai TC</vt:lpstr>
      <vt:lpstr>'Biểu công khai TC'!Print_Titles</vt:lpstr>
    </vt:vector>
  </TitlesOfParts>
  <Company>Microsoft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HLC</cp:lastModifiedBy>
  <cp:revision>1</cp:revision>
  <cp:lastPrinted>2024-06-13T09:43:03Z</cp:lastPrinted>
  <dcterms:created xsi:type="dcterms:W3CDTF">2012-08-02T01:23:18Z</dcterms:created>
  <dcterms:modified xsi:type="dcterms:W3CDTF">2024-06-13T09:45:35Z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1033-10.2.0.5871</vt:lpwstr>
  </property>
</Properties>
</file>